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205" tabRatio="343" activeTab="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7" i="11" l="1"/>
  <c r="O37" i="11"/>
  <c r="M37" i="11"/>
  <c r="L37" i="11"/>
  <c r="J37" i="11"/>
  <c r="I37" i="11"/>
  <c r="H37" i="11"/>
  <c r="Q36" i="11"/>
  <c r="O36" i="11"/>
  <c r="M36" i="11"/>
  <c r="L36" i="11"/>
  <c r="J36" i="11"/>
  <c r="I36" i="11"/>
  <c r="H36" i="11"/>
  <c r="Q35" i="11"/>
  <c r="O35" i="11"/>
  <c r="M35" i="11"/>
  <c r="L35" i="11"/>
  <c r="J35" i="11"/>
  <c r="I35" i="11"/>
  <c r="H35" i="11"/>
  <c r="Q34" i="1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5" i="9" l="1"/>
  <c r="Q25" i="9"/>
  <c r="O25" i="9"/>
  <c r="M25" i="9"/>
  <c r="L25" i="9"/>
  <c r="J25" i="9"/>
  <c r="I25" i="9"/>
  <c r="H25" i="9"/>
  <c r="S24" i="9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7" i="8"/>
  <c r="P8" i="8"/>
  <c r="P9" i="8"/>
  <c r="P5" i="8"/>
  <c r="N9" i="8"/>
  <c r="N8" i="8"/>
  <c r="N7" i="8"/>
  <c r="N6" i="8"/>
  <c r="N5" i="8"/>
  <c r="H9" i="8"/>
  <c r="H7" i="8"/>
  <c r="H6" i="8"/>
  <c r="H5" i="8"/>
  <c r="I6" i="8"/>
  <c r="K6" i="8" s="1"/>
  <c r="I7" i="8"/>
  <c r="K7" i="8" s="1"/>
  <c r="L7" i="8" s="1"/>
  <c r="I8" i="8"/>
  <c r="K8" i="8" s="1"/>
  <c r="I9" i="8"/>
  <c r="K9" i="8" s="1"/>
  <c r="L9" i="8" s="1"/>
  <c r="I5" i="8"/>
  <c r="K5" i="8" s="1"/>
  <c r="N10" i="8" l="1"/>
  <c r="H10" i="8"/>
  <c r="P10" i="8"/>
  <c r="L5" i="8"/>
  <c r="K10" i="8"/>
  <c r="L8" i="8"/>
  <c r="L6" i="8"/>
  <c r="I10" i="8"/>
  <c r="L10" i="8" l="1"/>
</calcChain>
</file>

<file path=xl/sharedStrings.xml><?xml version="1.0" encoding="utf-8"?>
<sst xmlns="http://schemas.openxmlformats.org/spreadsheetml/2006/main" count="361" uniqueCount="143">
  <si>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</si>
  <si>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</si>
  <si>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</si>
  <si>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</si>
  <si>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</si>
  <si>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</si>
  <si>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</si>
  <si>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</si>
  <si>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</si>
  <si>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</si>
  <si>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</si>
  <si>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</si>
  <si>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</si>
  <si>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</si>
  <si>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</si>
  <si>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</si>
  <si>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</si>
  <si>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</si>
  <si>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</si>
  <si>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</si>
  <si>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</si>
  <si>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</si>
  <si>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</si>
  <si>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</si>
  <si>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</si>
  <si>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</si>
  <si>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</si>
  <si>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</si>
  <si>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</si>
  <si>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</si>
  <si>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</si>
  <si>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</si>
  <si>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</si>
  <si>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</si>
  <si>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</si>
  <si>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</si>
  <si>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</si>
  <si>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</si>
  <si>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</si>
  <si>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</si>
  <si>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</si>
  <si>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</si>
  <si>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</si>
  <si>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</si>
  <si>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</si>
  <si>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</si>
  <si>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</si>
  <si>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</si>
  <si>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</si>
  <si>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</si>
  <si>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</si>
  <si>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</si>
  <si>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</si>
  <si>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</si>
  <si>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</si>
  <si>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</si>
  <si>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</si>
  <si>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</si>
  <si>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</si>
  <si>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</si>
  <si>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</si>
  <si>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</t>
  </si>
  <si>
    <t>AAAHS3701C</t>
  </si>
  <si>
    <t>SALONI GOYAL</t>
  </si>
  <si>
    <t>AAKPG9779L</t>
  </si>
  <si>
    <t>AAKPG9780B</t>
  </si>
  <si>
    <t>SITA DEVI</t>
  </si>
  <si>
    <t>AAPPD3125J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</si>
  <si>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</si>
  <si>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</si>
  <si>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</si>
  <si>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</si>
  <si>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</si>
  <si>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</si>
  <si>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</si>
  <si>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</si>
  <si>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</si>
  <si>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</si>
  <si>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</si>
  <si>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</si>
  <si>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</si>
  <si>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</si>
  <si>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</si>
  <si>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</si>
  <si>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</si>
  <si>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</si>
  <si>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</si>
  <si>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</si>
  <si>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</si>
  <si>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</si>
  <si>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</si>
  <si>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</si>
  <si>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</si>
  <si>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</si>
  <si>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</si>
  <si>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</si>
  <si>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</si>
  <si>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</si>
  <si>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</si>
  <si>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</si>
  <si>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</si>
  <si>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</si>
  <si>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</si>
  <si>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</si>
  <si>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</si>
  <si>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</si>
  <si>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THE PRADESHIYA INDUSTRIAL AND INVESTMENT CORPORATION OF U.P LTD</t>
  </si>
  <si>
    <t>AAACT6517A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</si>
  <si>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</si>
  <si>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</si>
  <si>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</si>
  <si>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</si>
  <si>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</si>
  <si>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</si>
  <si>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</si>
  <si>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</si>
  <si>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</si>
  <si>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</si>
  <si>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</si>
  <si>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BALRAM BHARWANI</t>
  </si>
  <si>
    <t>AGHPB1938R</t>
  </si>
  <si>
    <t>NBFCs registered with RBI</t>
  </si>
  <si>
    <t>Employee Trusts</t>
  </si>
  <si>
    <t>Overseas Depositories (holding DRs) (balancing figure)</t>
  </si>
  <si>
    <t>Any Other (specify) # CLEARING MEMBER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</si>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</sst>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S10"/>
    </sheetView>
  </sheetViews>
  <sheetFormatPr defaultColWidth="13.1640625" defaultRowHeight="15.75" x14ac:dyDescent="0.2"/>
  <cols>
    <col min="1" max="1" width="19" style="1" customWidth="1"/>
    <col min="2" max="2" width="37.5" style="1" bestFit="1" customWidth="1"/>
    <col min="3" max="3" width="12.33203125" style="3" bestFit="1" customWidth="1"/>
    <col min="4" max="4" width="15.1640625" style="3" bestFit="1" customWidth="1"/>
    <col min="5" max="5" width="11.33203125" style="3" bestFit="1" customWidth="1"/>
    <col min="6" max="6" width="12.33203125" style="3" bestFit="1" customWidth="1"/>
    <col min="7" max="7" width="15.1640625" style="3" bestFit="1" customWidth="1"/>
    <col min="8" max="8" width="21.1640625" style="3" bestFit="1" customWidth="1"/>
    <col min="9" max="9" width="12" style="3" bestFit="1" customWidth="1"/>
    <col min="10" max="10" width="8" style="3" customWidth="1"/>
    <col min="11" max="11" width="12" style="3" bestFit="1" customWidth="1"/>
    <col min="12" max="12" width="17.5" style="3" customWidth="1"/>
    <col min="13" max="13" width="16.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5" style="3" bestFit="1" customWidth="1"/>
    <col min="19" max="19" width="18.83203125" style="3" bestFit="1" customWidth="1"/>
    <col min="20" max="16384" width="13.1640625" style="1"/>
  </cols>
  <sheetData>
    <row r="1" spans="1:19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141.75" customHeight="1" x14ac:dyDescent="0.2">
      <c r="A2" s="24" t="s">
        <v>29</v>
      </c>
      <c r="B2" s="24" t="s">
        <v>32</v>
      </c>
      <c r="C2" s="24" t="s">
        <v>15</v>
      </c>
      <c r="D2" s="24" t="s">
        <v>14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/>
      <c r="K2" s="24"/>
      <c r="L2" s="24"/>
      <c r="M2" s="24" t="s">
        <v>22</v>
      </c>
      <c r="N2" s="24" t="s">
        <v>23</v>
      </c>
      <c r="O2" s="24" t="s">
        <v>24</v>
      </c>
      <c r="P2" s="24"/>
      <c r="Q2" s="24" t="s">
        <v>25</v>
      </c>
      <c r="R2" s="24"/>
      <c r="S2" s="24" t="s">
        <v>26</v>
      </c>
    </row>
    <row r="3" spans="1:19" ht="78.75" customHeight="1" x14ac:dyDescent="0.2">
      <c r="A3" s="24"/>
      <c r="B3" s="24"/>
      <c r="C3" s="24"/>
      <c r="D3" s="24"/>
      <c r="E3" s="24"/>
      <c r="F3" s="24"/>
      <c r="G3" s="24"/>
      <c r="H3" s="24"/>
      <c r="I3" s="24" t="s">
        <v>21</v>
      </c>
      <c r="J3" s="24"/>
      <c r="K3" s="24"/>
      <c r="L3" s="25" t="s">
        <v>33</v>
      </c>
      <c r="M3" s="24"/>
      <c r="N3" s="24"/>
      <c r="O3" s="24" t="s">
        <v>1</v>
      </c>
      <c r="P3" s="25" t="s">
        <v>27</v>
      </c>
      <c r="Q3" s="24" t="s">
        <v>1</v>
      </c>
      <c r="R3" s="25" t="s">
        <v>28</v>
      </c>
      <c r="S3" s="24"/>
    </row>
    <row r="4" spans="1:19" ht="37.5" customHeight="1" x14ac:dyDescent="0.2">
      <c r="A4" s="24"/>
      <c r="B4" s="24"/>
      <c r="C4" s="24"/>
      <c r="D4" s="24"/>
      <c r="E4" s="24"/>
      <c r="F4" s="24"/>
      <c r="G4" s="24"/>
      <c r="H4" s="24"/>
      <c r="I4" s="2" t="s">
        <v>30</v>
      </c>
      <c r="J4" s="2" t="s">
        <v>31</v>
      </c>
      <c r="K4" s="2" t="s">
        <v>13</v>
      </c>
      <c r="L4" s="25"/>
      <c r="M4" s="24"/>
      <c r="N4" s="24"/>
      <c r="O4" s="24"/>
      <c r="P4" s="25"/>
      <c r="Q4" s="24"/>
      <c r="R4" s="25"/>
      <c r="S4" s="24"/>
    </row>
    <row r="5" spans="1:19" x14ac:dyDescent="0.2">
      <c r="A5" s="2" t="s">
        <v>2</v>
      </c>
      <c r="B5" s="4" t="s">
        <v>3</v>
      </c>
      <c r="C5" s="10">
        <v>6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">
      <c r="A6" s="2" t="s">
        <v>4</v>
      </c>
      <c r="B6" s="4" t="s">
        <v>5</v>
      </c>
      <c r="C6" s="10">
        <v>3368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1101756</v>
      </c>
    </row>
    <row r="7" spans="1:19" x14ac:dyDescent="0.2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 t="e">
        <f>O7*100/D7</f>
        <v>#DIV/0!</v>
      </c>
      <c r="Q7" s="12" t="s">
        <v>6</v>
      </c>
      <c r="R7" s="6" t="s">
        <v>6</v>
      </c>
      <c r="S7" s="13">
        <v>0</v>
      </c>
    </row>
    <row r="8" spans="1:19" x14ac:dyDescent="0.2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 t="e">
        <f>O8*100/D8</f>
        <v>#DIV/0!</v>
      </c>
      <c r="Q8" s="12" t="s">
        <v>6</v>
      </c>
      <c r="R8" s="6" t="s">
        <v>6</v>
      </c>
      <c r="S8" s="13">
        <v>0</v>
      </c>
    </row>
    <row r="9" spans="1:19" ht="31.5" x14ac:dyDescent="0.2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 t="e">
        <f>O9*100/D9</f>
        <v>#DIV/0!</v>
      </c>
      <c r="Q9" s="12" t="s">
        <v>6</v>
      </c>
      <c r="R9" s="6" t="s">
        <v>6</v>
      </c>
      <c r="S9" s="13">
        <v>0</v>
      </c>
    </row>
    <row r="10" spans="1:19" ht="21.75" customHeight="1" x14ac:dyDescent="0.2">
      <c r="A10" s="5"/>
      <c r="B10" s="4" t="s">
        <v>13</v>
      </c>
      <c r="C10" s="11">
        <v>3374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 t="e">
        <f t="shared" si="0"/>
        <v>#DIV/0!</v>
      </c>
      <c r="Q10" s="11">
        <f>Q5</f>
        <v>0</v>
      </c>
      <c r="R10" s="6">
        <f>R5</f>
        <v>0</v>
      </c>
      <c r="S10" s="11">
        <v>2967055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C2" sqref="C2:C5"/>
    </sheetView>
  </sheetViews>
  <sheetFormatPr defaultRowHeight="12.75" x14ac:dyDescent="0.2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42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47</v>
      </c>
      <c r="T3" s="22"/>
    </row>
    <row r="4" spans="1:20" ht="22.5" customHeight="1" x14ac:dyDescent="0.2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">
      <c r="A6" s="26">
        <v>-1</v>
      </c>
      <c r="B6" s="15" t="s">
        <v>50</v>
      </c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ht="25.5" x14ac:dyDescent="0.2">
      <c r="A7" s="29" t="s">
        <v>58</v>
      </c>
      <c r="B7" s="29" t="s">
        <v>59</v>
      </c>
      <c r="C7" s="27" t="s">
        <v>60</v>
      </c>
      <c r="D7" s="27">
        <v>6</v>
      </c>
      <c r="E7" s="27">
        <v>1865299</v>
      </c>
      <c r="F7" s="27">
        <v>0</v>
      </c>
      <c r="G7" s="27">
        <v>0</v>
      </c>
      <c r="H7" s="27">
        <f t="shared" ref="H7:H25" si="0">SUM(E7:G7)</f>
        <v>1865299</v>
      </c>
      <c r="I7" s="28">
        <f t="shared" ref="I7:I25" si="1">(H7/3500700)*100</f>
        <v>53.283600422772594</v>
      </c>
      <c r="J7" s="27">
        <f t="shared" ref="J7:J25" si="2">H7</f>
        <v>1865299</v>
      </c>
      <c r="K7" s="27">
        <v>0</v>
      </c>
      <c r="L7" s="27">
        <f t="shared" ref="L7:L25" si="3">J7 + K7</f>
        <v>1865299</v>
      </c>
      <c r="M7" s="28">
        <f t="shared" ref="M7:M25" si="4">(L7/3500700)*100</f>
        <v>53.283600422772594</v>
      </c>
      <c r="N7" s="27">
        <v>0</v>
      </c>
      <c r="O7" s="28">
        <f t="shared" ref="O7:O25" si="5">(H7+N7)*100/3500700</f>
        <v>53.283600422772587</v>
      </c>
      <c r="P7" s="27">
        <v>0</v>
      </c>
      <c r="Q7" s="28">
        <f t="shared" ref="Q7:Q25" si="6">P7/1865299*100</f>
        <v>0</v>
      </c>
      <c r="R7" s="29">
        <v>0</v>
      </c>
      <c r="S7" s="30">
        <f t="shared" ref="S7:S25" si="7">R7/1865299*100</f>
        <v>0</v>
      </c>
      <c r="T7" s="29">
        <v>1865299</v>
      </c>
    </row>
    <row r="8" spans="1:20" x14ac:dyDescent="0.2">
      <c r="A8" s="29" t="s">
        <v>60</v>
      </c>
      <c r="B8" s="29" t="s">
        <v>61</v>
      </c>
      <c r="C8" s="27" t="s">
        <v>62</v>
      </c>
      <c r="D8" s="27">
        <v>1</v>
      </c>
      <c r="E8" s="27">
        <v>99900</v>
      </c>
      <c r="F8" s="27">
        <v>0</v>
      </c>
      <c r="G8" s="27">
        <v>0</v>
      </c>
      <c r="H8" s="27">
        <f t="shared" si="0"/>
        <v>99900</v>
      </c>
      <c r="I8" s="28">
        <f t="shared" si="1"/>
        <v>2.8537149712914558</v>
      </c>
      <c r="J8" s="27">
        <f t="shared" si="2"/>
        <v>99900</v>
      </c>
      <c r="K8" s="27">
        <v>0</v>
      </c>
      <c r="L8" s="27">
        <f t="shared" si="3"/>
        <v>99900</v>
      </c>
      <c r="M8" s="28">
        <f t="shared" si="4"/>
        <v>2.8537149712914558</v>
      </c>
      <c r="N8" s="27">
        <v>0</v>
      </c>
      <c r="O8" s="28">
        <f t="shared" si="5"/>
        <v>2.8537149712914558</v>
      </c>
      <c r="P8" s="27">
        <v>0</v>
      </c>
      <c r="Q8" s="28">
        <f t="shared" si="6"/>
        <v>0</v>
      </c>
      <c r="R8" s="29">
        <v>0</v>
      </c>
      <c r="S8" s="30">
        <f t="shared" si="7"/>
        <v>0</v>
      </c>
      <c r="T8" s="29">
        <v>99900</v>
      </c>
    </row>
    <row r="9" spans="1:20" x14ac:dyDescent="0.2">
      <c r="A9" s="29" t="s">
        <v>60</v>
      </c>
      <c r="B9" s="29" t="s">
        <v>63</v>
      </c>
      <c r="C9" s="27" t="s">
        <v>64</v>
      </c>
      <c r="D9" s="27">
        <v>1</v>
      </c>
      <c r="E9" s="27">
        <v>516715</v>
      </c>
      <c r="F9" s="27">
        <v>0</v>
      </c>
      <c r="G9" s="27">
        <v>0</v>
      </c>
      <c r="H9" s="27">
        <f t="shared" si="0"/>
        <v>516715</v>
      </c>
      <c r="I9" s="28">
        <f t="shared" si="1"/>
        <v>14.760333647556203</v>
      </c>
      <c r="J9" s="27">
        <f t="shared" si="2"/>
        <v>516715</v>
      </c>
      <c r="K9" s="27">
        <v>0</v>
      </c>
      <c r="L9" s="27">
        <f t="shared" si="3"/>
        <v>516715</v>
      </c>
      <c r="M9" s="28">
        <f t="shared" si="4"/>
        <v>14.760333647556203</v>
      </c>
      <c r="N9" s="27">
        <v>0</v>
      </c>
      <c r="O9" s="28">
        <f t="shared" si="5"/>
        <v>14.760333647556203</v>
      </c>
      <c r="P9" s="27">
        <v>0</v>
      </c>
      <c r="Q9" s="28">
        <f t="shared" si="6"/>
        <v>0</v>
      </c>
      <c r="R9" s="29">
        <v>0</v>
      </c>
      <c r="S9" s="30">
        <f t="shared" si="7"/>
        <v>0</v>
      </c>
      <c r="T9" s="29">
        <v>516715</v>
      </c>
    </row>
    <row r="10" spans="1:20" x14ac:dyDescent="0.2">
      <c r="A10" s="29" t="s">
        <v>60</v>
      </c>
      <c r="B10" s="29" t="s">
        <v>61</v>
      </c>
      <c r="C10" s="27" t="s">
        <v>65</v>
      </c>
      <c r="D10" s="27">
        <v>1</v>
      </c>
      <c r="E10" s="27">
        <v>20600</v>
      </c>
      <c r="F10" s="27">
        <v>0</v>
      </c>
      <c r="G10" s="27">
        <v>0</v>
      </c>
      <c r="H10" s="27">
        <f t="shared" si="0"/>
        <v>20600</v>
      </c>
      <c r="I10" s="28">
        <f t="shared" si="1"/>
        <v>0.58845373782386379</v>
      </c>
      <c r="J10" s="27">
        <f t="shared" si="2"/>
        <v>20600</v>
      </c>
      <c r="K10" s="27">
        <v>0</v>
      </c>
      <c r="L10" s="27">
        <f t="shared" si="3"/>
        <v>20600</v>
      </c>
      <c r="M10" s="28">
        <f t="shared" si="4"/>
        <v>0.58845373782386379</v>
      </c>
      <c r="N10" s="27">
        <v>0</v>
      </c>
      <c r="O10" s="28">
        <f t="shared" si="5"/>
        <v>0.58845373782386379</v>
      </c>
      <c r="P10" s="27">
        <v>0</v>
      </c>
      <c r="Q10" s="28">
        <f t="shared" si="6"/>
        <v>0</v>
      </c>
      <c r="R10" s="29">
        <v>0</v>
      </c>
      <c r="S10" s="30">
        <f t="shared" si="7"/>
        <v>0</v>
      </c>
      <c r="T10" s="29">
        <v>20600</v>
      </c>
    </row>
    <row r="11" spans="1:20" x14ac:dyDescent="0.2">
      <c r="A11" s="29" t="s">
        <v>60</v>
      </c>
      <c r="B11" s="29" t="s">
        <v>66</v>
      </c>
      <c r="C11" s="27" t="s">
        <v>67</v>
      </c>
      <c r="D11" s="27">
        <v>1</v>
      </c>
      <c r="E11" s="27">
        <v>840159</v>
      </c>
      <c r="F11" s="27">
        <v>0</v>
      </c>
      <c r="G11" s="27">
        <v>0</v>
      </c>
      <c r="H11" s="27">
        <f t="shared" si="0"/>
        <v>840159</v>
      </c>
      <c r="I11" s="28">
        <f t="shared" si="1"/>
        <v>23.999742908561146</v>
      </c>
      <c r="J11" s="27">
        <f t="shared" si="2"/>
        <v>840159</v>
      </c>
      <c r="K11" s="27">
        <v>0</v>
      </c>
      <c r="L11" s="27">
        <f t="shared" si="3"/>
        <v>840159</v>
      </c>
      <c r="M11" s="28">
        <f t="shared" si="4"/>
        <v>23.999742908561146</v>
      </c>
      <c r="N11" s="27">
        <v>0</v>
      </c>
      <c r="O11" s="28">
        <f t="shared" si="5"/>
        <v>23.999742908561146</v>
      </c>
      <c r="P11" s="27">
        <v>0</v>
      </c>
      <c r="Q11" s="28">
        <f t="shared" si="6"/>
        <v>0</v>
      </c>
      <c r="R11" s="29">
        <v>0</v>
      </c>
      <c r="S11" s="30">
        <f t="shared" si="7"/>
        <v>0</v>
      </c>
      <c r="T11" s="29">
        <v>840159</v>
      </c>
    </row>
    <row r="12" spans="1:20" x14ac:dyDescent="0.2">
      <c r="A12" s="29" t="s">
        <v>60</v>
      </c>
      <c r="B12" s="29" t="s">
        <v>68</v>
      </c>
      <c r="C12" s="27" t="s">
        <v>69</v>
      </c>
      <c r="D12" s="27">
        <v>1</v>
      </c>
      <c r="E12" s="27">
        <v>148175</v>
      </c>
      <c r="F12" s="27">
        <v>0</v>
      </c>
      <c r="G12" s="27">
        <v>0</v>
      </c>
      <c r="H12" s="27">
        <f t="shared" si="0"/>
        <v>148175</v>
      </c>
      <c r="I12" s="28">
        <f t="shared" si="1"/>
        <v>4.2327248835947096</v>
      </c>
      <c r="J12" s="27">
        <f t="shared" si="2"/>
        <v>148175</v>
      </c>
      <c r="K12" s="27">
        <v>0</v>
      </c>
      <c r="L12" s="27">
        <f t="shared" si="3"/>
        <v>148175</v>
      </c>
      <c r="M12" s="28">
        <f t="shared" si="4"/>
        <v>4.2327248835947096</v>
      </c>
      <c r="N12" s="27">
        <v>0</v>
      </c>
      <c r="O12" s="28">
        <f t="shared" si="5"/>
        <v>4.2327248835947096</v>
      </c>
      <c r="P12" s="27">
        <v>0</v>
      </c>
      <c r="Q12" s="28">
        <f t="shared" si="6"/>
        <v>0</v>
      </c>
      <c r="R12" s="29">
        <v>0</v>
      </c>
      <c r="S12" s="30">
        <f t="shared" si="7"/>
        <v>0</v>
      </c>
      <c r="T12" s="29">
        <v>148175</v>
      </c>
    </row>
    <row r="13" spans="1:20" x14ac:dyDescent="0.2">
      <c r="A13" s="29" t="s">
        <v>60</v>
      </c>
      <c r="B13" s="29" t="s">
        <v>70</v>
      </c>
      <c r="C13" s="27" t="s">
        <v>71</v>
      </c>
      <c r="D13" s="27">
        <v>1</v>
      </c>
      <c r="E13" s="27">
        <v>239750</v>
      </c>
      <c r="F13" s="27">
        <v>0</v>
      </c>
      <c r="G13" s="27">
        <v>0</v>
      </c>
      <c r="H13" s="27">
        <f t="shared" si="0"/>
        <v>239750</v>
      </c>
      <c r="I13" s="28">
        <f t="shared" si="1"/>
        <v>6.8486302739452114</v>
      </c>
      <c r="J13" s="27">
        <f t="shared" si="2"/>
        <v>239750</v>
      </c>
      <c r="K13" s="27">
        <v>0</v>
      </c>
      <c r="L13" s="27">
        <f t="shared" si="3"/>
        <v>239750</v>
      </c>
      <c r="M13" s="28">
        <f t="shared" si="4"/>
        <v>6.8486302739452114</v>
      </c>
      <c r="N13" s="27">
        <v>0</v>
      </c>
      <c r="O13" s="28">
        <f t="shared" si="5"/>
        <v>6.8486302739452114</v>
      </c>
      <c r="P13" s="27">
        <v>0</v>
      </c>
      <c r="Q13" s="28">
        <f t="shared" si="6"/>
        <v>0</v>
      </c>
      <c r="R13" s="29">
        <v>0</v>
      </c>
      <c r="S13" s="30">
        <f t="shared" si="7"/>
        <v>0</v>
      </c>
      <c r="T13" s="29">
        <v>239750</v>
      </c>
    </row>
    <row r="14" spans="1:20" ht="25.5" x14ac:dyDescent="0.2">
      <c r="A14" s="29" t="s">
        <v>72</v>
      </c>
      <c r="B14" s="29" t="s">
        <v>73</v>
      </c>
      <c r="C14" s="27" t="s">
        <v>60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/>
      <c r="Q14" s="28">
        <f t="shared" si="6"/>
        <v>0</v>
      </c>
      <c r="R14" s="29">
        <v>0</v>
      </c>
      <c r="S14" s="30">
        <f t="shared" si="7"/>
        <v>0</v>
      </c>
      <c r="T14" s="29">
        <v>0</v>
      </c>
    </row>
    <row r="15" spans="1:20" x14ac:dyDescent="0.2">
      <c r="A15" s="29" t="s">
        <v>74</v>
      </c>
      <c r="B15" s="29" t="s">
        <v>75</v>
      </c>
      <c r="C15" s="27" t="s">
        <v>60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/>
      <c r="Q15" s="28">
        <f t="shared" si="6"/>
        <v>0</v>
      </c>
      <c r="R15" s="29">
        <v>0</v>
      </c>
      <c r="S15" s="30">
        <f t="shared" si="7"/>
        <v>0</v>
      </c>
      <c r="T15" s="29">
        <v>0</v>
      </c>
    </row>
    <row r="16" spans="1:20" x14ac:dyDescent="0.2">
      <c r="A16" s="29" t="s">
        <v>76</v>
      </c>
      <c r="B16" s="29" t="s">
        <v>77</v>
      </c>
      <c r="C16" s="27" t="s">
        <v>78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8">
        <f t="shared" si="1"/>
        <v>0</v>
      </c>
      <c r="J16" s="27">
        <f t="shared" si="2"/>
        <v>0</v>
      </c>
      <c r="K16" s="27">
        <v>0</v>
      </c>
      <c r="L16" s="27">
        <f t="shared" si="3"/>
        <v>0</v>
      </c>
      <c r="M16" s="28">
        <f t="shared" si="4"/>
        <v>0</v>
      </c>
      <c r="N16" s="27">
        <v>0</v>
      </c>
      <c r="O16" s="28">
        <f t="shared" si="5"/>
        <v>0</v>
      </c>
      <c r="P16" s="27">
        <v>0</v>
      </c>
      <c r="Q16" s="28">
        <f t="shared" si="6"/>
        <v>0</v>
      </c>
      <c r="R16" s="29">
        <v>0</v>
      </c>
      <c r="S16" s="30">
        <f t="shared" si="7"/>
        <v>0</v>
      </c>
      <c r="T16" s="29">
        <v>0</v>
      </c>
    </row>
    <row r="17" spans="1:20" x14ac:dyDescent="0.2">
      <c r="A17" s="29" t="s">
        <v>79</v>
      </c>
      <c r="B17" s="29" t="s">
        <v>77</v>
      </c>
      <c r="C17" s="27" t="s">
        <v>78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>
        <v>0</v>
      </c>
      <c r="Q17" s="28">
        <f t="shared" si="6"/>
        <v>0</v>
      </c>
      <c r="R17" s="29">
        <v>0</v>
      </c>
      <c r="S17" s="30">
        <f t="shared" si="7"/>
        <v>0</v>
      </c>
      <c r="T17" s="29">
        <v>0</v>
      </c>
    </row>
    <row r="18" spans="1:20" x14ac:dyDescent="0.2">
      <c r="A18" s="29" t="s">
        <v>60</v>
      </c>
      <c r="B18" s="29" t="s">
        <v>80</v>
      </c>
      <c r="C18" s="27" t="s">
        <v>60</v>
      </c>
      <c r="D18" s="27">
        <v>6</v>
      </c>
      <c r="E18" s="27">
        <v>1865299</v>
      </c>
      <c r="F18" s="27">
        <v>0</v>
      </c>
      <c r="G18" s="27">
        <v>0</v>
      </c>
      <c r="H18" s="27">
        <f t="shared" si="0"/>
        <v>1865299</v>
      </c>
      <c r="I18" s="28">
        <f t="shared" si="1"/>
        <v>53.283600422772594</v>
      </c>
      <c r="J18" s="27">
        <f t="shared" si="2"/>
        <v>1865299</v>
      </c>
      <c r="K18" s="27">
        <v>0</v>
      </c>
      <c r="L18" s="27">
        <f t="shared" si="3"/>
        <v>1865299</v>
      </c>
      <c r="M18" s="28">
        <f t="shared" si="4"/>
        <v>53.283600422772594</v>
      </c>
      <c r="N18" s="27">
        <v>0</v>
      </c>
      <c r="O18" s="28">
        <f t="shared" si="5"/>
        <v>53.283600422772587</v>
      </c>
      <c r="P18" s="27">
        <v>0</v>
      </c>
      <c r="Q18" s="28">
        <f t="shared" si="6"/>
        <v>0</v>
      </c>
      <c r="R18" s="29">
        <v>0</v>
      </c>
      <c r="S18" s="30">
        <f t="shared" si="7"/>
        <v>0</v>
      </c>
      <c r="T18" s="29">
        <v>1865299</v>
      </c>
    </row>
    <row r="19" spans="1:20" x14ac:dyDescent="0.2">
      <c r="A19" s="29" t="s">
        <v>81</v>
      </c>
      <c r="B19" s="29" t="s">
        <v>82</v>
      </c>
      <c r="C19" s="27" t="s">
        <v>78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>
        <v>0</v>
      </c>
      <c r="S19" s="30">
        <f t="shared" si="7"/>
        <v>0</v>
      </c>
      <c r="T19" s="29">
        <v>0</v>
      </c>
    </row>
    <row r="20" spans="1:20" ht="38.25" x14ac:dyDescent="0.2">
      <c r="A20" s="29" t="s">
        <v>58</v>
      </c>
      <c r="B20" s="29" t="s">
        <v>83</v>
      </c>
      <c r="C20" s="27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/>
      <c r="Q20" s="28">
        <f t="shared" si="6"/>
        <v>0</v>
      </c>
      <c r="R20" s="29">
        <v>0</v>
      </c>
      <c r="S20" s="30">
        <f t="shared" si="7"/>
        <v>0</v>
      </c>
      <c r="T20" s="29">
        <v>0</v>
      </c>
    </row>
    <row r="21" spans="1:20" x14ac:dyDescent="0.2">
      <c r="A21" s="29" t="s">
        <v>72</v>
      </c>
      <c r="B21" s="29" t="s">
        <v>84</v>
      </c>
      <c r="C21" s="27" t="s">
        <v>78</v>
      </c>
      <c r="D21" s="27">
        <v>0</v>
      </c>
      <c r="E21" s="27">
        <v>0</v>
      </c>
      <c r="F21" s="27">
        <v>0</v>
      </c>
      <c r="G21" s="27">
        <v>0</v>
      </c>
      <c r="H21" s="27">
        <f t="shared" si="0"/>
        <v>0</v>
      </c>
      <c r="I21" s="28">
        <f t="shared" si="1"/>
        <v>0</v>
      </c>
      <c r="J21" s="27">
        <f t="shared" si="2"/>
        <v>0</v>
      </c>
      <c r="K21" s="27">
        <v>0</v>
      </c>
      <c r="L21" s="27">
        <f t="shared" si="3"/>
        <v>0</v>
      </c>
      <c r="M21" s="28">
        <f t="shared" si="4"/>
        <v>0</v>
      </c>
      <c r="N21" s="27">
        <v>0</v>
      </c>
      <c r="O21" s="28">
        <f t="shared" si="5"/>
        <v>0</v>
      </c>
      <c r="P21" s="27">
        <v>0</v>
      </c>
      <c r="Q21" s="28">
        <f t="shared" si="6"/>
        <v>0</v>
      </c>
      <c r="R21" s="29">
        <v>0</v>
      </c>
      <c r="S21" s="30">
        <f t="shared" si="7"/>
        <v>0</v>
      </c>
      <c r="T21" s="29">
        <v>0</v>
      </c>
    </row>
    <row r="22" spans="1:20" x14ac:dyDescent="0.2">
      <c r="A22" s="29" t="s">
        <v>74</v>
      </c>
      <c r="B22" s="29" t="s">
        <v>53</v>
      </c>
      <c r="C22" s="27" t="s">
        <v>60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0"/>
        <v>0</v>
      </c>
      <c r="I22" s="28">
        <f t="shared" si="1"/>
        <v>0</v>
      </c>
      <c r="J22" s="27">
        <f t="shared" si="2"/>
        <v>0</v>
      </c>
      <c r="K22" s="27">
        <v>0</v>
      </c>
      <c r="L22" s="27">
        <f t="shared" si="3"/>
        <v>0</v>
      </c>
      <c r="M22" s="28">
        <f t="shared" si="4"/>
        <v>0</v>
      </c>
      <c r="N22" s="27">
        <v>0</v>
      </c>
      <c r="O22" s="28">
        <f t="shared" si="5"/>
        <v>0</v>
      </c>
      <c r="P22" s="27"/>
      <c r="Q22" s="28">
        <f t="shared" si="6"/>
        <v>0</v>
      </c>
      <c r="R22" s="29">
        <v>0</v>
      </c>
      <c r="S22" s="30">
        <f t="shared" si="7"/>
        <v>0</v>
      </c>
      <c r="T22" s="29">
        <v>0</v>
      </c>
    </row>
    <row r="23" spans="1:20" x14ac:dyDescent="0.2">
      <c r="A23" s="29" t="s">
        <v>76</v>
      </c>
      <c r="B23" s="29" t="s">
        <v>85</v>
      </c>
      <c r="C23" s="27" t="s">
        <v>78</v>
      </c>
      <c r="D23" s="27">
        <v>0</v>
      </c>
      <c r="E23" s="27">
        <v>0</v>
      </c>
      <c r="F23" s="27">
        <v>0</v>
      </c>
      <c r="G23" s="27">
        <v>0</v>
      </c>
      <c r="H23" s="27">
        <f t="shared" si="0"/>
        <v>0</v>
      </c>
      <c r="I23" s="28">
        <f t="shared" si="1"/>
        <v>0</v>
      </c>
      <c r="J23" s="27">
        <f t="shared" si="2"/>
        <v>0</v>
      </c>
      <c r="K23" s="27">
        <v>0</v>
      </c>
      <c r="L23" s="27">
        <f t="shared" si="3"/>
        <v>0</v>
      </c>
      <c r="M23" s="28">
        <f t="shared" si="4"/>
        <v>0</v>
      </c>
      <c r="N23" s="27">
        <v>0</v>
      </c>
      <c r="O23" s="28">
        <f t="shared" si="5"/>
        <v>0</v>
      </c>
      <c r="P23" s="27">
        <v>0</v>
      </c>
      <c r="Q23" s="28">
        <f t="shared" si="6"/>
        <v>0</v>
      </c>
      <c r="R23" s="29">
        <v>0</v>
      </c>
      <c r="S23" s="30">
        <f t="shared" si="7"/>
        <v>0</v>
      </c>
      <c r="T23" s="29">
        <v>0</v>
      </c>
    </row>
    <row r="24" spans="1:20" x14ac:dyDescent="0.2">
      <c r="A24" s="29" t="s">
        <v>60</v>
      </c>
      <c r="B24" s="29" t="s">
        <v>86</v>
      </c>
      <c r="C24" s="27" t="s">
        <v>60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0"/>
        <v>0</v>
      </c>
      <c r="I24" s="28">
        <f t="shared" si="1"/>
        <v>0</v>
      </c>
      <c r="J24" s="27">
        <f t="shared" si="2"/>
        <v>0</v>
      </c>
      <c r="K24" s="27">
        <v>0</v>
      </c>
      <c r="L24" s="27">
        <f t="shared" si="3"/>
        <v>0</v>
      </c>
      <c r="M24" s="28">
        <f t="shared" si="4"/>
        <v>0</v>
      </c>
      <c r="N24" s="27">
        <v>0</v>
      </c>
      <c r="O24" s="28">
        <f t="shared" si="5"/>
        <v>0</v>
      </c>
      <c r="P24" s="27">
        <v>0</v>
      </c>
      <c r="Q24" s="28">
        <f t="shared" si="6"/>
        <v>0</v>
      </c>
      <c r="R24" s="29">
        <v>0</v>
      </c>
      <c r="S24" s="30">
        <f t="shared" si="7"/>
        <v>0</v>
      </c>
      <c r="T24" s="29">
        <v>0</v>
      </c>
    </row>
    <row r="25" spans="1:20" ht="38.25" x14ac:dyDescent="0.2">
      <c r="A25" s="29" t="s">
        <v>60</v>
      </c>
      <c r="B25" s="29" t="s">
        <v>87</v>
      </c>
      <c r="C25" s="27" t="s">
        <v>60</v>
      </c>
      <c r="D25" s="27">
        <v>6</v>
      </c>
      <c r="E25" s="27">
        <v>1865299</v>
      </c>
      <c r="F25" s="27">
        <v>0</v>
      </c>
      <c r="G25" s="27">
        <v>0</v>
      </c>
      <c r="H25" s="27">
        <f t="shared" si="0"/>
        <v>1865299</v>
      </c>
      <c r="I25" s="28">
        <f t="shared" si="1"/>
        <v>53.283600422772594</v>
      </c>
      <c r="J25" s="27">
        <f t="shared" si="2"/>
        <v>1865299</v>
      </c>
      <c r="K25" s="27">
        <v>0</v>
      </c>
      <c r="L25" s="27">
        <f t="shared" si="3"/>
        <v>1865299</v>
      </c>
      <c r="M25" s="28">
        <f t="shared" si="4"/>
        <v>53.283600422772594</v>
      </c>
      <c r="N25" s="27">
        <v>0</v>
      </c>
      <c r="O25" s="28">
        <f t="shared" si="5"/>
        <v>53.283600422772587</v>
      </c>
      <c r="P25" s="27">
        <v>0</v>
      </c>
      <c r="Q25" s="28">
        <f t="shared" si="6"/>
        <v>0</v>
      </c>
      <c r="R25" s="29">
        <v>0</v>
      </c>
      <c r="S25" s="30">
        <f t="shared" si="7"/>
        <v>0</v>
      </c>
      <c r="T25" s="29">
        <v>1865299</v>
      </c>
    </row>
    <row r="29" spans="1:20" x14ac:dyDescent="0.2">
      <c r="A29" s="14" t="s">
        <v>88</v>
      </c>
    </row>
    <row r="30" spans="1:20" x14ac:dyDescent="0.2">
      <c r="A30" s="14" t="s">
        <v>89</v>
      </c>
    </row>
    <row r="31" spans="1:20" x14ac:dyDescent="0.2">
      <c r="A31" s="14" t="s">
        <v>90</v>
      </c>
    </row>
    <row r="32" spans="1:20" x14ac:dyDescent="0.2">
      <c r="A32" s="14" t="s">
        <v>91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G17" sqref="G17"/>
    </sheetView>
  </sheetViews>
  <sheetFormatPr defaultRowHeight="12.75" x14ac:dyDescent="0.2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56</v>
      </c>
      <c r="T3" s="22"/>
    </row>
    <row r="4" spans="1:20" ht="22.5" customHeight="1" x14ac:dyDescent="0.2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">
      <c r="A6" s="31" t="s">
        <v>52</v>
      </c>
      <c r="B6" s="15" t="s">
        <v>53</v>
      </c>
      <c r="C6" s="15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">
      <c r="A7" s="29" t="s">
        <v>58</v>
      </c>
      <c r="B7" s="29" t="s">
        <v>92</v>
      </c>
      <c r="C7" s="27" t="s">
        <v>60</v>
      </c>
      <c r="D7" s="27">
        <v>4</v>
      </c>
      <c r="E7" s="27">
        <v>6300</v>
      </c>
      <c r="F7" s="27">
        <v>0</v>
      </c>
      <c r="G7" s="27">
        <v>0</v>
      </c>
      <c r="H7" s="27">
        <f t="shared" ref="H7:H37" si="0">SUM(E7:G7)</f>
        <v>6300</v>
      </c>
      <c r="I7" s="28">
        <f t="shared" ref="I7:I37" si="1">(H7/3500700)*100</f>
        <v>0.17996400719856029</v>
      </c>
      <c r="J7" s="27">
        <f t="shared" ref="J7:J37" si="2">H7</f>
        <v>6300</v>
      </c>
      <c r="K7" s="27">
        <v>0</v>
      </c>
      <c r="L7" s="27">
        <f t="shared" ref="L7:L37" si="3">J7 + K7</f>
        <v>6300</v>
      </c>
      <c r="M7" s="28">
        <f t="shared" ref="M7:M37" si="4">(L7/3500700)*100</f>
        <v>0.17996400719856029</v>
      </c>
      <c r="N7" s="27">
        <v>0</v>
      </c>
      <c r="O7" s="28">
        <f t="shared" ref="O7:O37" si="5">(H7+N7)*100/3500700</f>
        <v>0.17996400719856029</v>
      </c>
      <c r="P7" s="27">
        <v>0</v>
      </c>
      <c r="Q7" s="28">
        <f t="shared" ref="Q7:Q37" si="6">P7/1635401*100</f>
        <v>0</v>
      </c>
      <c r="R7" s="29" t="s">
        <v>6</v>
      </c>
      <c r="S7" s="30" t="s">
        <v>6</v>
      </c>
      <c r="T7" s="29">
        <v>0</v>
      </c>
    </row>
    <row r="8" spans="1:20" x14ac:dyDescent="0.2">
      <c r="A8" s="29" t="s">
        <v>72</v>
      </c>
      <c r="B8" s="29" t="s">
        <v>93</v>
      </c>
      <c r="C8" s="27" t="s">
        <v>60</v>
      </c>
      <c r="D8" s="27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8">
        <f t="shared" si="1"/>
        <v>0</v>
      </c>
      <c r="J8" s="27">
        <f t="shared" si="2"/>
        <v>0</v>
      </c>
      <c r="K8" s="27">
        <v>0</v>
      </c>
      <c r="L8" s="27">
        <f t="shared" si="3"/>
        <v>0</v>
      </c>
      <c r="M8" s="28">
        <f t="shared" si="4"/>
        <v>0</v>
      </c>
      <c r="N8" s="27">
        <v>0</v>
      </c>
      <c r="O8" s="28">
        <f t="shared" si="5"/>
        <v>0</v>
      </c>
      <c r="P8" s="27"/>
      <c r="Q8" s="28">
        <f t="shared" si="6"/>
        <v>0</v>
      </c>
      <c r="R8" s="29" t="s">
        <v>6</v>
      </c>
      <c r="S8" s="30" t="s">
        <v>6</v>
      </c>
      <c r="T8" s="29">
        <v>0</v>
      </c>
    </row>
    <row r="9" spans="1:20" x14ac:dyDescent="0.2">
      <c r="A9" s="29" t="s">
        <v>74</v>
      </c>
      <c r="B9" s="29" t="s">
        <v>94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  <c r="I9" s="28">
        <f t="shared" si="1"/>
        <v>0</v>
      </c>
      <c r="J9" s="27">
        <f t="shared" si="2"/>
        <v>0</v>
      </c>
      <c r="K9" s="27">
        <v>0</v>
      </c>
      <c r="L9" s="27">
        <f t="shared" si="3"/>
        <v>0</v>
      </c>
      <c r="M9" s="28">
        <f t="shared" si="4"/>
        <v>0</v>
      </c>
      <c r="N9" s="27">
        <v>0</v>
      </c>
      <c r="O9" s="28">
        <f t="shared" si="5"/>
        <v>0</v>
      </c>
      <c r="P9" s="27"/>
      <c r="Q9" s="28">
        <f t="shared" si="6"/>
        <v>0</v>
      </c>
      <c r="R9" s="29" t="s">
        <v>6</v>
      </c>
      <c r="S9" s="30" t="s">
        <v>6</v>
      </c>
      <c r="T9" s="29">
        <v>0</v>
      </c>
    </row>
    <row r="10" spans="1:20" ht="25.5" x14ac:dyDescent="0.2">
      <c r="A10" s="29" t="s">
        <v>76</v>
      </c>
      <c r="B10" s="29" t="s">
        <v>95</v>
      </c>
      <c r="C10" s="27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8">
        <f t="shared" si="1"/>
        <v>0</v>
      </c>
      <c r="J10" s="27">
        <f t="shared" si="2"/>
        <v>0</v>
      </c>
      <c r="K10" s="27">
        <v>0</v>
      </c>
      <c r="L10" s="27">
        <f t="shared" si="3"/>
        <v>0</v>
      </c>
      <c r="M10" s="28">
        <f t="shared" si="4"/>
        <v>0</v>
      </c>
      <c r="N10" s="27">
        <v>0</v>
      </c>
      <c r="O10" s="28">
        <f t="shared" si="5"/>
        <v>0</v>
      </c>
      <c r="P10" s="27"/>
      <c r="Q10" s="28">
        <f t="shared" si="6"/>
        <v>0</v>
      </c>
      <c r="R10" s="29" t="s">
        <v>6</v>
      </c>
      <c r="S10" s="30" t="s">
        <v>6</v>
      </c>
      <c r="T10" s="29">
        <v>0</v>
      </c>
    </row>
    <row r="11" spans="1:20" x14ac:dyDescent="0.2">
      <c r="A11" s="29" t="s">
        <v>96</v>
      </c>
      <c r="B11" s="29" t="s">
        <v>97</v>
      </c>
      <c r="C11" s="27" t="s">
        <v>60</v>
      </c>
      <c r="D11" s="27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8">
        <f t="shared" si="1"/>
        <v>0</v>
      </c>
      <c r="J11" s="27">
        <f t="shared" si="2"/>
        <v>0</v>
      </c>
      <c r="K11" s="27">
        <v>0</v>
      </c>
      <c r="L11" s="27">
        <f t="shared" si="3"/>
        <v>0</v>
      </c>
      <c r="M11" s="28">
        <f t="shared" si="4"/>
        <v>0</v>
      </c>
      <c r="N11" s="27">
        <v>0</v>
      </c>
      <c r="O11" s="28">
        <f t="shared" si="5"/>
        <v>0</v>
      </c>
      <c r="P11" s="27"/>
      <c r="Q11" s="28">
        <f t="shared" si="6"/>
        <v>0</v>
      </c>
      <c r="R11" s="29" t="s">
        <v>6</v>
      </c>
      <c r="S11" s="30" t="s">
        <v>6</v>
      </c>
      <c r="T11" s="29">
        <v>0</v>
      </c>
    </row>
    <row r="12" spans="1:20" x14ac:dyDescent="0.2">
      <c r="A12" s="29" t="s">
        <v>79</v>
      </c>
      <c r="B12" s="29" t="s">
        <v>98</v>
      </c>
      <c r="C12" s="27" t="s">
        <v>60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  <c r="I12" s="28">
        <f t="shared" si="1"/>
        <v>0</v>
      </c>
      <c r="J12" s="27">
        <f t="shared" si="2"/>
        <v>0</v>
      </c>
      <c r="K12" s="27">
        <v>0</v>
      </c>
      <c r="L12" s="27">
        <f t="shared" si="3"/>
        <v>0</v>
      </c>
      <c r="M12" s="28">
        <f t="shared" si="4"/>
        <v>0</v>
      </c>
      <c r="N12" s="27">
        <v>0</v>
      </c>
      <c r="O12" s="28">
        <f t="shared" si="5"/>
        <v>0</v>
      </c>
      <c r="P12" s="27"/>
      <c r="Q12" s="28">
        <f t="shared" si="6"/>
        <v>0</v>
      </c>
      <c r="R12" s="29" t="s">
        <v>6</v>
      </c>
      <c r="S12" s="30" t="s">
        <v>6</v>
      </c>
      <c r="T12" s="29">
        <v>0</v>
      </c>
    </row>
    <row r="13" spans="1:20" x14ac:dyDescent="0.2">
      <c r="A13" s="29" t="s">
        <v>99</v>
      </c>
      <c r="B13" s="29" t="s">
        <v>100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 t="s">
        <v>6</v>
      </c>
      <c r="S13" s="30" t="s">
        <v>6</v>
      </c>
      <c r="T13" s="29">
        <v>0</v>
      </c>
    </row>
    <row r="14" spans="1:20" ht="25.5" x14ac:dyDescent="0.2">
      <c r="A14" s="29" t="s">
        <v>101</v>
      </c>
      <c r="B14" s="29" t="s">
        <v>102</v>
      </c>
      <c r="C14" s="27" t="s">
        <v>78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>
        <v>0</v>
      </c>
      <c r="Q14" s="28">
        <f t="shared" si="6"/>
        <v>0</v>
      </c>
      <c r="R14" s="29" t="s">
        <v>6</v>
      </c>
      <c r="S14" s="30" t="s">
        <v>6</v>
      </c>
      <c r="T14" s="29">
        <v>0</v>
      </c>
    </row>
    <row r="15" spans="1:20" x14ac:dyDescent="0.2">
      <c r="A15" s="29" t="s">
        <v>103</v>
      </c>
      <c r="B15" s="29" t="s">
        <v>77</v>
      </c>
      <c r="C15" s="27" t="s">
        <v>78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 t="s">
        <v>6</v>
      </c>
      <c r="S15" s="30" t="s">
        <v>6</v>
      </c>
      <c r="T15" s="29">
        <v>0</v>
      </c>
    </row>
    <row r="16" spans="1:20" x14ac:dyDescent="0.2">
      <c r="A16" s="29" t="s">
        <v>60</v>
      </c>
      <c r="B16" s="29" t="s">
        <v>104</v>
      </c>
      <c r="C16" s="27" t="s">
        <v>60</v>
      </c>
      <c r="D16" s="27">
        <v>4</v>
      </c>
      <c r="E16" s="27">
        <v>6300</v>
      </c>
      <c r="F16" s="27">
        <v>0</v>
      </c>
      <c r="G16" s="27">
        <v>0</v>
      </c>
      <c r="H16" s="27">
        <f t="shared" si="0"/>
        <v>6300</v>
      </c>
      <c r="I16" s="28">
        <f t="shared" si="1"/>
        <v>0.17996400719856029</v>
      </c>
      <c r="J16" s="27">
        <f t="shared" si="2"/>
        <v>6300</v>
      </c>
      <c r="K16" s="27">
        <v>0</v>
      </c>
      <c r="L16" s="27">
        <f t="shared" si="3"/>
        <v>6300</v>
      </c>
      <c r="M16" s="28">
        <f t="shared" si="4"/>
        <v>0.17996400719856029</v>
      </c>
      <c r="N16" s="27">
        <v>0</v>
      </c>
      <c r="O16" s="28">
        <f t="shared" si="5"/>
        <v>0.17996400719856029</v>
      </c>
      <c r="P16" s="27">
        <v>0</v>
      </c>
      <c r="Q16" s="28">
        <f t="shared" si="6"/>
        <v>0</v>
      </c>
      <c r="R16" s="29" t="s">
        <v>6</v>
      </c>
      <c r="S16" s="30" t="s">
        <v>6</v>
      </c>
      <c r="T16" s="29">
        <v>0</v>
      </c>
    </row>
    <row r="17" spans="1:20" ht="38.25" x14ac:dyDescent="0.2">
      <c r="A17" s="29" t="s">
        <v>81</v>
      </c>
      <c r="B17" s="29" t="s">
        <v>105</v>
      </c>
      <c r="C17" s="27" t="s">
        <v>60</v>
      </c>
      <c r="D17" s="27">
        <v>1</v>
      </c>
      <c r="E17" s="27">
        <v>62500</v>
      </c>
      <c r="F17" s="27">
        <v>0</v>
      </c>
      <c r="G17" s="27">
        <v>0</v>
      </c>
      <c r="H17" s="27">
        <f t="shared" si="0"/>
        <v>62500</v>
      </c>
      <c r="I17" s="28">
        <f t="shared" si="1"/>
        <v>1.7853572142714313</v>
      </c>
      <c r="J17" s="27">
        <f t="shared" si="2"/>
        <v>62500</v>
      </c>
      <c r="K17" s="27">
        <v>0</v>
      </c>
      <c r="L17" s="27">
        <f t="shared" si="3"/>
        <v>62500</v>
      </c>
      <c r="M17" s="28">
        <f t="shared" si="4"/>
        <v>1.7853572142714313</v>
      </c>
      <c r="N17" s="27">
        <v>0</v>
      </c>
      <c r="O17" s="28">
        <f t="shared" si="5"/>
        <v>1.7853572142714313</v>
      </c>
      <c r="P17" s="27">
        <v>0</v>
      </c>
      <c r="Q17" s="28">
        <f t="shared" si="6"/>
        <v>0</v>
      </c>
      <c r="R17" s="29" t="s">
        <v>6</v>
      </c>
      <c r="S17" s="30" t="s">
        <v>6</v>
      </c>
      <c r="T17" s="29">
        <v>62500</v>
      </c>
    </row>
    <row r="18" spans="1:20" ht="51" x14ac:dyDescent="0.2">
      <c r="A18" s="29" t="s">
        <v>60</v>
      </c>
      <c r="B18" s="29" t="s">
        <v>106</v>
      </c>
      <c r="C18" s="27" t="s">
        <v>107</v>
      </c>
      <c r="D18" s="27">
        <v>1</v>
      </c>
      <c r="E18" s="27">
        <v>62500</v>
      </c>
      <c r="F18" s="27">
        <v>0</v>
      </c>
      <c r="G18" s="27">
        <v>0</v>
      </c>
      <c r="H18" s="27">
        <f t="shared" si="0"/>
        <v>62500</v>
      </c>
      <c r="I18" s="28">
        <f t="shared" si="1"/>
        <v>1.7853572142714313</v>
      </c>
      <c r="J18" s="27">
        <f t="shared" si="2"/>
        <v>62500</v>
      </c>
      <c r="K18" s="27">
        <v>0</v>
      </c>
      <c r="L18" s="27">
        <f t="shared" si="3"/>
        <v>62500</v>
      </c>
      <c r="M18" s="28">
        <f t="shared" si="4"/>
        <v>1.7853572142714313</v>
      </c>
      <c r="N18" s="27">
        <v>0</v>
      </c>
      <c r="O18" s="28">
        <f t="shared" si="5"/>
        <v>1.7853572142714313</v>
      </c>
      <c r="P18" s="27">
        <v>0</v>
      </c>
      <c r="Q18" s="28">
        <f t="shared" si="6"/>
        <v>0</v>
      </c>
      <c r="R18" s="29" t="s">
        <v>6</v>
      </c>
      <c r="S18" s="30" t="s">
        <v>6</v>
      </c>
      <c r="T18" s="29">
        <v>62500</v>
      </c>
    </row>
    <row r="19" spans="1:20" x14ac:dyDescent="0.2">
      <c r="A19" s="29" t="s">
        <v>60</v>
      </c>
      <c r="B19" s="29" t="s">
        <v>108</v>
      </c>
      <c r="C19" s="27" t="s">
        <v>60</v>
      </c>
      <c r="D19" s="27">
        <v>1</v>
      </c>
      <c r="E19" s="27">
        <v>62500</v>
      </c>
      <c r="F19" s="27">
        <v>0</v>
      </c>
      <c r="G19" s="27">
        <v>0</v>
      </c>
      <c r="H19" s="27">
        <f t="shared" si="0"/>
        <v>62500</v>
      </c>
      <c r="I19" s="28">
        <f t="shared" si="1"/>
        <v>1.7853572142714313</v>
      </c>
      <c r="J19" s="27">
        <f t="shared" si="2"/>
        <v>62500</v>
      </c>
      <c r="K19" s="27">
        <v>0</v>
      </c>
      <c r="L19" s="27">
        <f t="shared" si="3"/>
        <v>62500</v>
      </c>
      <c r="M19" s="28">
        <f t="shared" si="4"/>
        <v>1.7853572142714313</v>
      </c>
      <c r="N19" s="27">
        <v>0</v>
      </c>
      <c r="O19" s="28">
        <f t="shared" si="5"/>
        <v>1.7853572142714313</v>
      </c>
      <c r="P19" s="27">
        <v>0</v>
      </c>
      <c r="Q19" s="28">
        <f t="shared" si="6"/>
        <v>0</v>
      </c>
      <c r="R19" s="29" t="s">
        <v>6</v>
      </c>
      <c r="S19" s="30" t="s">
        <v>6</v>
      </c>
      <c r="T19" s="29">
        <v>62500</v>
      </c>
    </row>
    <row r="20" spans="1:20" x14ac:dyDescent="0.2">
      <c r="A20" s="29" t="s">
        <v>109</v>
      </c>
      <c r="B20" s="29" t="s">
        <v>110</v>
      </c>
      <c r="C20" s="27" t="s">
        <v>78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>
        <v>0</v>
      </c>
      <c r="Q20" s="28">
        <f t="shared" si="6"/>
        <v>0</v>
      </c>
      <c r="R20" s="29" t="s">
        <v>6</v>
      </c>
      <c r="S20" s="30" t="s">
        <v>6</v>
      </c>
      <c r="T20" s="29">
        <v>0</v>
      </c>
    </row>
    <row r="21" spans="1:20" ht="51" x14ac:dyDescent="0.2">
      <c r="A21" s="29" t="s">
        <v>58</v>
      </c>
      <c r="B21" s="29" t="s">
        <v>111</v>
      </c>
      <c r="C21" s="27" t="s">
        <v>60</v>
      </c>
      <c r="D21" s="27">
        <v>3246</v>
      </c>
      <c r="E21" s="27">
        <v>798935</v>
      </c>
      <c r="F21" s="27">
        <v>0</v>
      </c>
      <c r="G21" s="27">
        <v>0</v>
      </c>
      <c r="H21" s="27">
        <f t="shared" si="0"/>
        <v>798935</v>
      </c>
      <c r="I21" s="28">
        <f t="shared" si="1"/>
        <v>22.822149855743138</v>
      </c>
      <c r="J21" s="27">
        <f t="shared" si="2"/>
        <v>798935</v>
      </c>
      <c r="K21" s="27">
        <v>0</v>
      </c>
      <c r="L21" s="27">
        <f t="shared" si="3"/>
        <v>798935</v>
      </c>
      <c r="M21" s="28">
        <f t="shared" si="4"/>
        <v>22.822149855743138</v>
      </c>
      <c r="N21" s="27">
        <v>0</v>
      </c>
      <c r="O21" s="28">
        <f t="shared" si="5"/>
        <v>22.822149855743138</v>
      </c>
      <c r="P21" s="27">
        <v>14000</v>
      </c>
      <c r="Q21" s="28">
        <f t="shared" si="6"/>
        <v>0.8560591561335722</v>
      </c>
      <c r="R21" s="29" t="s">
        <v>6</v>
      </c>
      <c r="S21" s="30" t="s">
        <v>6</v>
      </c>
      <c r="T21" s="29">
        <v>447790</v>
      </c>
    </row>
    <row r="22" spans="1:20" ht="38.25" x14ac:dyDescent="0.2">
      <c r="A22" s="29" t="s">
        <v>58</v>
      </c>
      <c r="B22" s="29" t="s">
        <v>112</v>
      </c>
      <c r="C22" s="27" t="s">
        <v>60</v>
      </c>
      <c r="D22" s="27">
        <v>7</v>
      </c>
      <c r="E22" s="27">
        <v>441799</v>
      </c>
      <c r="F22" s="27">
        <v>0</v>
      </c>
      <c r="G22" s="27">
        <v>0</v>
      </c>
      <c r="H22" s="27">
        <f t="shared" si="0"/>
        <v>441799</v>
      </c>
      <c r="I22" s="28">
        <f t="shared" si="1"/>
        <v>12.620304510526466</v>
      </c>
      <c r="J22" s="27">
        <f t="shared" si="2"/>
        <v>441799</v>
      </c>
      <c r="K22" s="27">
        <v>0</v>
      </c>
      <c r="L22" s="27">
        <f t="shared" si="3"/>
        <v>441799</v>
      </c>
      <c r="M22" s="28">
        <f t="shared" si="4"/>
        <v>12.620304510526466</v>
      </c>
      <c r="N22" s="27">
        <v>0</v>
      </c>
      <c r="O22" s="28">
        <f t="shared" si="5"/>
        <v>12.620304510526466</v>
      </c>
      <c r="P22" s="27">
        <v>0</v>
      </c>
      <c r="Q22" s="28">
        <f t="shared" si="6"/>
        <v>0</v>
      </c>
      <c r="R22" s="29" t="s">
        <v>6</v>
      </c>
      <c r="S22" s="30" t="s">
        <v>6</v>
      </c>
      <c r="T22" s="29">
        <v>441799</v>
      </c>
    </row>
    <row r="23" spans="1:20" ht="25.5" x14ac:dyDescent="0.2">
      <c r="A23" s="29" t="s">
        <v>60</v>
      </c>
      <c r="B23" s="29" t="s">
        <v>113</v>
      </c>
      <c r="C23" s="27" t="s">
        <v>114</v>
      </c>
      <c r="D23" s="27">
        <v>1</v>
      </c>
      <c r="E23" s="27">
        <v>140000</v>
      </c>
      <c r="F23" s="27">
        <v>0</v>
      </c>
      <c r="G23" s="27">
        <v>0</v>
      </c>
      <c r="H23" s="27">
        <f t="shared" si="0"/>
        <v>140000</v>
      </c>
      <c r="I23" s="28">
        <f t="shared" si="1"/>
        <v>3.999200159968006</v>
      </c>
      <c r="J23" s="27">
        <f t="shared" si="2"/>
        <v>140000</v>
      </c>
      <c r="K23" s="27">
        <v>0</v>
      </c>
      <c r="L23" s="27">
        <f t="shared" si="3"/>
        <v>140000</v>
      </c>
      <c r="M23" s="28">
        <f t="shared" si="4"/>
        <v>3.999200159968006</v>
      </c>
      <c r="N23" s="27">
        <v>0</v>
      </c>
      <c r="O23" s="28">
        <f t="shared" si="5"/>
        <v>3.9992001599680065</v>
      </c>
      <c r="P23" s="27">
        <v>0</v>
      </c>
      <c r="Q23" s="28">
        <f t="shared" si="6"/>
        <v>0</v>
      </c>
      <c r="R23" s="29" t="s">
        <v>6</v>
      </c>
      <c r="S23" s="30" t="s">
        <v>6</v>
      </c>
      <c r="T23" s="29">
        <v>140000</v>
      </c>
    </row>
    <row r="24" spans="1:20" x14ac:dyDescent="0.2">
      <c r="A24" s="29" t="s">
        <v>60</v>
      </c>
      <c r="B24" s="29" t="s">
        <v>115</v>
      </c>
      <c r="C24" s="27" t="s">
        <v>116</v>
      </c>
      <c r="D24" s="27">
        <v>1</v>
      </c>
      <c r="E24" s="27">
        <v>67717</v>
      </c>
      <c r="F24" s="27">
        <v>0</v>
      </c>
      <c r="G24" s="27">
        <v>0</v>
      </c>
      <c r="H24" s="27">
        <f t="shared" si="0"/>
        <v>67717</v>
      </c>
      <c r="I24" s="28">
        <f t="shared" si="1"/>
        <v>1.9343845516610965</v>
      </c>
      <c r="J24" s="27">
        <f t="shared" si="2"/>
        <v>67717</v>
      </c>
      <c r="K24" s="27">
        <v>0</v>
      </c>
      <c r="L24" s="27">
        <f t="shared" si="3"/>
        <v>67717</v>
      </c>
      <c r="M24" s="28">
        <f t="shared" si="4"/>
        <v>1.9343845516610965</v>
      </c>
      <c r="N24" s="27">
        <v>0</v>
      </c>
      <c r="O24" s="28">
        <f t="shared" si="5"/>
        <v>1.9343845516610965</v>
      </c>
      <c r="P24" s="27">
        <v>0</v>
      </c>
      <c r="Q24" s="28">
        <f t="shared" si="6"/>
        <v>0</v>
      </c>
      <c r="R24" s="29" t="s">
        <v>6</v>
      </c>
      <c r="S24" s="30" t="s">
        <v>6</v>
      </c>
      <c r="T24" s="29">
        <v>67717</v>
      </c>
    </row>
    <row r="25" spans="1:20" x14ac:dyDescent="0.2">
      <c r="A25" s="29" t="s">
        <v>60</v>
      </c>
      <c r="B25" s="29" t="s">
        <v>117</v>
      </c>
      <c r="C25" s="27" t="s">
        <v>118</v>
      </c>
      <c r="D25" s="27">
        <v>1</v>
      </c>
      <c r="E25" s="27">
        <v>130438</v>
      </c>
      <c r="F25" s="27">
        <v>0</v>
      </c>
      <c r="G25" s="27">
        <v>0</v>
      </c>
      <c r="H25" s="27">
        <f t="shared" si="0"/>
        <v>130438</v>
      </c>
      <c r="I25" s="28">
        <f t="shared" si="1"/>
        <v>3.7260547890421916</v>
      </c>
      <c r="J25" s="27">
        <f t="shared" si="2"/>
        <v>130438</v>
      </c>
      <c r="K25" s="27">
        <v>0</v>
      </c>
      <c r="L25" s="27">
        <f t="shared" si="3"/>
        <v>130438</v>
      </c>
      <c r="M25" s="28">
        <f t="shared" si="4"/>
        <v>3.7260547890421916</v>
      </c>
      <c r="N25" s="27">
        <v>0</v>
      </c>
      <c r="O25" s="28">
        <f t="shared" si="5"/>
        <v>3.7260547890421916</v>
      </c>
      <c r="P25" s="27">
        <v>0</v>
      </c>
      <c r="Q25" s="28">
        <f t="shared" si="6"/>
        <v>0</v>
      </c>
      <c r="R25" s="29" t="s">
        <v>6</v>
      </c>
      <c r="S25" s="30" t="s">
        <v>6</v>
      </c>
      <c r="T25" s="29">
        <v>130438</v>
      </c>
    </row>
    <row r="26" spans="1:20" x14ac:dyDescent="0.2">
      <c r="A26" s="29" t="s">
        <v>60</v>
      </c>
      <c r="B26" s="29" t="s">
        <v>119</v>
      </c>
      <c r="C26" s="27" t="s">
        <v>120</v>
      </c>
      <c r="D26" s="27">
        <v>1</v>
      </c>
      <c r="E26" s="27">
        <v>36805</v>
      </c>
      <c r="F26" s="27">
        <v>0</v>
      </c>
      <c r="G26" s="27">
        <v>0</v>
      </c>
      <c r="H26" s="27">
        <f t="shared" si="0"/>
        <v>36805</v>
      </c>
      <c r="I26" s="28">
        <f t="shared" si="1"/>
        <v>1.0513611563401606</v>
      </c>
      <c r="J26" s="27">
        <f t="shared" si="2"/>
        <v>36805</v>
      </c>
      <c r="K26" s="27">
        <v>0</v>
      </c>
      <c r="L26" s="27">
        <f t="shared" si="3"/>
        <v>36805</v>
      </c>
      <c r="M26" s="28">
        <f t="shared" si="4"/>
        <v>1.0513611563401606</v>
      </c>
      <c r="N26" s="27">
        <v>0</v>
      </c>
      <c r="O26" s="28">
        <f t="shared" si="5"/>
        <v>1.0513611563401606</v>
      </c>
      <c r="P26" s="27">
        <v>0</v>
      </c>
      <c r="Q26" s="28">
        <f t="shared" si="6"/>
        <v>0</v>
      </c>
      <c r="R26" s="29" t="s">
        <v>6</v>
      </c>
      <c r="S26" s="30" t="s">
        <v>6</v>
      </c>
      <c r="T26" s="29">
        <v>36805</v>
      </c>
    </row>
    <row r="27" spans="1:20" x14ac:dyDescent="0.2">
      <c r="A27" s="29" t="s">
        <v>72</v>
      </c>
      <c r="B27" s="29" t="s">
        <v>121</v>
      </c>
      <c r="C27" s="27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8">
        <f t="shared" si="1"/>
        <v>0</v>
      </c>
      <c r="J27" s="27">
        <f t="shared" si="2"/>
        <v>0</v>
      </c>
      <c r="K27" s="27">
        <v>0</v>
      </c>
      <c r="L27" s="27">
        <f t="shared" si="3"/>
        <v>0</v>
      </c>
      <c r="M27" s="28">
        <f t="shared" si="4"/>
        <v>0</v>
      </c>
      <c r="N27" s="27">
        <v>0</v>
      </c>
      <c r="O27" s="28">
        <f t="shared" si="5"/>
        <v>0</v>
      </c>
      <c r="P27" s="27"/>
      <c r="Q27" s="28">
        <f t="shared" si="6"/>
        <v>0</v>
      </c>
      <c r="R27" s="29" t="s">
        <v>6</v>
      </c>
      <c r="S27" s="30" t="s">
        <v>6</v>
      </c>
      <c r="T27" s="29">
        <v>0</v>
      </c>
    </row>
    <row r="28" spans="1:20" x14ac:dyDescent="0.2">
      <c r="A28" s="29" t="s">
        <v>74</v>
      </c>
      <c r="B28" s="29" t="s">
        <v>122</v>
      </c>
      <c r="C28" s="27" t="s">
        <v>78</v>
      </c>
      <c r="D28" s="27">
        <v>0</v>
      </c>
      <c r="E28" s="27">
        <v>0</v>
      </c>
      <c r="F28" s="27">
        <v>0</v>
      </c>
      <c r="G28" s="27">
        <v>0</v>
      </c>
      <c r="H28" s="27">
        <f t="shared" si="0"/>
        <v>0</v>
      </c>
      <c r="I28" s="28">
        <f t="shared" si="1"/>
        <v>0</v>
      </c>
      <c r="J28" s="27">
        <f t="shared" si="2"/>
        <v>0</v>
      </c>
      <c r="K28" s="27">
        <v>0</v>
      </c>
      <c r="L28" s="27">
        <f t="shared" si="3"/>
        <v>0</v>
      </c>
      <c r="M28" s="28">
        <f t="shared" si="4"/>
        <v>0</v>
      </c>
      <c r="N28" s="27">
        <v>0</v>
      </c>
      <c r="O28" s="28">
        <f t="shared" si="5"/>
        <v>0</v>
      </c>
      <c r="P28" s="27">
        <v>0</v>
      </c>
      <c r="Q28" s="28">
        <f t="shared" si="6"/>
        <v>0</v>
      </c>
      <c r="R28" s="29" t="s">
        <v>6</v>
      </c>
      <c r="S28" s="30" t="s">
        <v>6</v>
      </c>
      <c r="T28" s="29">
        <v>0</v>
      </c>
    </row>
    <row r="29" spans="1:20" ht="38.25" x14ac:dyDescent="0.2">
      <c r="A29" s="29" t="s">
        <v>76</v>
      </c>
      <c r="B29" s="29" t="s">
        <v>123</v>
      </c>
      <c r="C29" s="27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f t="shared" si="0"/>
        <v>0</v>
      </c>
      <c r="I29" s="28">
        <f t="shared" si="1"/>
        <v>0</v>
      </c>
      <c r="J29" s="27">
        <f t="shared" si="2"/>
        <v>0</v>
      </c>
      <c r="K29" s="27">
        <v>0</v>
      </c>
      <c r="L29" s="27">
        <f t="shared" si="3"/>
        <v>0</v>
      </c>
      <c r="M29" s="28">
        <f t="shared" si="4"/>
        <v>0</v>
      </c>
      <c r="N29" s="27">
        <v>0</v>
      </c>
      <c r="O29" s="28">
        <f t="shared" si="5"/>
        <v>0</v>
      </c>
      <c r="P29" s="27"/>
      <c r="Q29" s="28">
        <f t="shared" si="6"/>
        <v>0</v>
      </c>
      <c r="R29" s="29" t="s">
        <v>6</v>
      </c>
      <c r="S29" s="30" t="s">
        <v>6</v>
      </c>
      <c r="T29" s="29">
        <v>0</v>
      </c>
    </row>
    <row r="30" spans="1:20" ht="25.5" x14ac:dyDescent="0.2">
      <c r="A30" s="29" t="s">
        <v>96</v>
      </c>
      <c r="B30" s="29" t="s">
        <v>124</v>
      </c>
      <c r="C30" s="27" t="s">
        <v>60</v>
      </c>
      <c r="D30" s="27">
        <v>4</v>
      </c>
      <c r="E30" s="27">
        <v>2203</v>
      </c>
      <c r="F30" s="27">
        <v>0</v>
      </c>
      <c r="G30" s="27">
        <v>0</v>
      </c>
      <c r="H30" s="27">
        <f t="shared" si="0"/>
        <v>2203</v>
      </c>
      <c r="I30" s="28">
        <f t="shared" si="1"/>
        <v>6.2930271088639411E-2</v>
      </c>
      <c r="J30" s="27">
        <f t="shared" si="2"/>
        <v>2203</v>
      </c>
      <c r="K30" s="27">
        <v>0</v>
      </c>
      <c r="L30" s="27">
        <f t="shared" si="3"/>
        <v>2203</v>
      </c>
      <c r="M30" s="28">
        <f t="shared" si="4"/>
        <v>6.2930271088639411E-2</v>
      </c>
      <c r="N30" s="27">
        <v>0</v>
      </c>
      <c r="O30" s="28">
        <f t="shared" si="5"/>
        <v>6.2930271088639411E-2</v>
      </c>
      <c r="P30" s="27">
        <v>0</v>
      </c>
      <c r="Q30" s="28">
        <f t="shared" si="6"/>
        <v>0</v>
      </c>
      <c r="R30" s="29" t="s">
        <v>6</v>
      </c>
      <c r="S30" s="30" t="s">
        <v>6</v>
      </c>
      <c r="T30" s="29">
        <v>2203</v>
      </c>
    </row>
    <row r="31" spans="1:20" ht="25.5" x14ac:dyDescent="0.2">
      <c r="A31" s="29" t="s">
        <v>96</v>
      </c>
      <c r="B31" s="29" t="s">
        <v>125</v>
      </c>
      <c r="C31" s="27" t="s">
        <v>60</v>
      </c>
      <c r="D31" s="27">
        <v>44</v>
      </c>
      <c r="E31" s="27">
        <v>120683</v>
      </c>
      <c r="F31" s="27">
        <v>0</v>
      </c>
      <c r="G31" s="27">
        <v>0</v>
      </c>
      <c r="H31" s="27">
        <f t="shared" si="0"/>
        <v>120683</v>
      </c>
      <c r="I31" s="28">
        <f t="shared" si="1"/>
        <v>3.4473962350387062</v>
      </c>
      <c r="J31" s="27">
        <f t="shared" si="2"/>
        <v>120683</v>
      </c>
      <c r="K31" s="27">
        <v>0</v>
      </c>
      <c r="L31" s="27">
        <f t="shared" si="3"/>
        <v>120683</v>
      </c>
      <c r="M31" s="28">
        <f t="shared" si="4"/>
        <v>3.4473962350387062</v>
      </c>
      <c r="N31" s="27">
        <v>0</v>
      </c>
      <c r="O31" s="28">
        <f t="shared" si="5"/>
        <v>3.4473962350387066</v>
      </c>
      <c r="P31" s="27">
        <v>0</v>
      </c>
      <c r="Q31" s="28">
        <f t="shared" si="6"/>
        <v>0</v>
      </c>
      <c r="R31" s="29" t="s">
        <v>6</v>
      </c>
      <c r="S31" s="30" t="s">
        <v>6</v>
      </c>
      <c r="T31" s="29">
        <v>103883</v>
      </c>
    </row>
    <row r="32" spans="1:20" ht="25.5" x14ac:dyDescent="0.2">
      <c r="A32" s="29" t="s">
        <v>96</v>
      </c>
      <c r="B32" s="29" t="s">
        <v>126</v>
      </c>
      <c r="C32" s="27" t="s">
        <v>60</v>
      </c>
      <c r="D32" s="27">
        <v>1</v>
      </c>
      <c r="E32" s="27">
        <v>15700</v>
      </c>
      <c r="F32" s="27">
        <v>0</v>
      </c>
      <c r="G32" s="27">
        <v>0</v>
      </c>
      <c r="H32" s="27">
        <f t="shared" si="0"/>
        <v>15700</v>
      </c>
      <c r="I32" s="28">
        <f t="shared" si="1"/>
        <v>0.44848173222498355</v>
      </c>
      <c r="J32" s="27">
        <f t="shared" si="2"/>
        <v>15700</v>
      </c>
      <c r="K32" s="27">
        <v>0</v>
      </c>
      <c r="L32" s="27">
        <f t="shared" si="3"/>
        <v>15700</v>
      </c>
      <c r="M32" s="28">
        <f t="shared" si="4"/>
        <v>0.44848173222498355</v>
      </c>
      <c r="N32" s="27">
        <v>0</v>
      </c>
      <c r="O32" s="28">
        <f t="shared" si="5"/>
        <v>0.44848173222498355</v>
      </c>
      <c r="P32" s="27">
        <v>0</v>
      </c>
      <c r="Q32" s="28">
        <f t="shared" si="6"/>
        <v>0</v>
      </c>
      <c r="R32" s="29" t="s">
        <v>6</v>
      </c>
      <c r="S32" s="30" t="s">
        <v>6</v>
      </c>
      <c r="T32" s="29">
        <v>15700</v>
      </c>
    </row>
    <row r="33" spans="1:20" x14ac:dyDescent="0.2">
      <c r="A33" s="29" t="s">
        <v>96</v>
      </c>
      <c r="B33" s="29" t="s">
        <v>127</v>
      </c>
      <c r="C33" s="27" t="s">
        <v>60</v>
      </c>
      <c r="D33" s="27">
        <v>40</v>
      </c>
      <c r="E33" s="27">
        <v>171390</v>
      </c>
      <c r="F33" s="27">
        <v>0</v>
      </c>
      <c r="G33" s="27">
        <v>0</v>
      </c>
      <c r="H33" s="27">
        <f t="shared" si="0"/>
        <v>171390</v>
      </c>
      <c r="I33" s="28">
        <f t="shared" si="1"/>
        <v>4.8958779672636901</v>
      </c>
      <c r="J33" s="27">
        <f t="shared" si="2"/>
        <v>171390</v>
      </c>
      <c r="K33" s="27">
        <v>0</v>
      </c>
      <c r="L33" s="27">
        <f t="shared" si="3"/>
        <v>171390</v>
      </c>
      <c r="M33" s="28">
        <f t="shared" si="4"/>
        <v>4.8958779672636901</v>
      </c>
      <c r="N33" s="27">
        <v>0</v>
      </c>
      <c r="O33" s="28">
        <f t="shared" si="5"/>
        <v>4.8958779672636901</v>
      </c>
      <c r="P33" s="27">
        <v>0</v>
      </c>
      <c r="Q33" s="28">
        <f t="shared" si="6"/>
        <v>0</v>
      </c>
      <c r="R33" s="29" t="s">
        <v>6</v>
      </c>
      <c r="S33" s="30" t="s">
        <v>6</v>
      </c>
      <c r="T33" s="29">
        <v>11990</v>
      </c>
    </row>
    <row r="34" spans="1:20" ht="25.5" x14ac:dyDescent="0.2">
      <c r="A34" s="29" t="s">
        <v>96</v>
      </c>
      <c r="B34" s="29" t="s">
        <v>128</v>
      </c>
      <c r="C34" s="27" t="s">
        <v>60</v>
      </c>
      <c r="D34" s="27">
        <v>21</v>
      </c>
      <c r="E34" s="27">
        <v>15891</v>
      </c>
      <c r="F34" s="27">
        <v>0</v>
      </c>
      <c r="G34" s="27">
        <v>0</v>
      </c>
      <c r="H34" s="27">
        <f t="shared" si="0"/>
        <v>15891</v>
      </c>
      <c r="I34" s="28">
        <f t="shared" si="1"/>
        <v>0.45393778387179706</v>
      </c>
      <c r="J34" s="27">
        <f t="shared" si="2"/>
        <v>15891</v>
      </c>
      <c r="K34" s="27">
        <v>0</v>
      </c>
      <c r="L34" s="27">
        <f t="shared" si="3"/>
        <v>15891</v>
      </c>
      <c r="M34" s="28">
        <f t="shared" si="4"/>
        <v>0.45393778387179706</v>
      </c>
      <c r="N34" s="27">
        <v>0</v>
      </c>
      <c r="O34" s="28">
        <f t="shared" si="5"/>
        <v>0.45393778387179706</v>
      </c>
      <c r="P34" s="27">
        <v>0</v>
      </c>
      <c r="Q34" s="28">
        <f t="shared" si="6"/>
        <v>0</v>
      </c>
      <c r="R34" s="29" t="s">
        <v>6</v>
      </c>
      <c r="S34" s="30" t="s">
        <v>6</v>
      </c>
      <c r="T34" s="29">
        <v>15891</v>
      </c>
    </row>
    <row r="35" spans="1:20" ht="25.5" x14ac:dyDescent="0.2">
      <c r="A35" s="29" t="s">
        <v>60</v>
      </c>
      <c r="B35" s="29" t="s">
        <v>129</v>
      </c>
      <c r="C35" s="27" t="s">
        <v>130</v>
      </c>
      <c r="D35" s="27">
        <v>1</v>
      </c>
      <c r="E35" s="27">
        <v>42564</v>
      </c>
      <c r="F35" s="27">
        <v>0</v>
      </c>
      <c r="G35" s="27">
        <v>0</v>
      </c>
      <c r="H35" s="27">
        <f t="shared" si="0"/>
        <v>42564</v>
      </c>
      <c r="I35" s="28">
        <f t="shared" si="1"/>
        <v>1.2158711114919873</v>
      </c>
      <c r="J35" s="27">
        <f t="shared" si="2"/>
        <v>42564</v>
      </c>
      <c r="K35" s="27">
        <v>0</v>
      </c>
      <c r="L35" s="27">
        <f t="shared" si="3"/>
        <v>42564</v>
      </c>
      <c r="M35" s="28">
        <f t="shared" si="4"/>
        <v>1.2158711114919873</v>
      </c>
      <c r="N35" s="27">
        <v>0</v>
      </c>
      <c r="O35" s="28">
        <f t="shared" si="5"/>
        <v>1.2158711114919873</v>
      </c>
      <c r="P35" s="27">
        <v>0</v>
      </c>
      <c r="Q35" s="28">
        <f t="shared" si="6"/>
        <v>0</v>
      </c>
      <c r="R35" s="29" t="s">
        <v>6</v>
      </c>
      <c r="S35" s="30" t="s">
        <v>6</v>
      </c>
      <c r="T35" s="29">
        <v>42564</v>
      </c>
    </row>
    <row r="36" spans="1:20" x14ac:dyDescent="0.2">
      <c r="A36" s="29" t="s">
        <v>60</v>
      </c>
      <c r="B36" s="29" t="s">
        <v>131</v>
      </c>
      <c r="C36" s="27" t="s">
        <v>60</v>
      </c>
      <c r="D36" s="27">
        <v>3363</v>
      </c>
      <c r="E36" s="27">
        <v>1566601</v>
      </c>
      <c r="F36" s="27">
        <v>0</v>
      </c>
      <c r="G36" s="27">
        <v>0</v>
      </c>
      <c r="H36" s="27">
        <f t="shared" si="0"/>
        <v>1566601</v>
      </c>
      <c r="I36" s="28">
        <f t="shared" si="1"/>
        <v>44.751078355757414</v>
      </c>
      <c r="J36" s="27">
        <f t="shared" si="2"/>
        <v>1566601</v>
      </c>
      <c r="K36" s="27">
        <v>0</v>
      </c>
      <c r="L36" s="27">
        <f t="shared" si="3"/>
        <v>1566601</v>
      </c>
      <c r="M36" s="28">
        <f t="shared" si="4"/>
        <v>44.751078355757414</v>
      </c>
      <c r="N36" s="27">
        <v>0</v>
      </c>
      <c r="O36" s="28">
        <f t="shared" si="5"/>
        <v>44.751078355757421</v>
      </c>
      <c r="P36" s="27">
        <v>14000</v>
      </c>
      <c r="Q36" s="28">
        <f t="shared" si="6"/>
        <v>0.8560591561335722</v>
      </c>
      <c r="R36" s="29" t="s">
        <v>6</v>
      </c>
      <c r="S36" s="30" t="s">
        <v>6</v>
      </c>
      <c r="T36" s="29">
        <v>1039256</v>
      </c>
    </row>
    <row r="37" spans="1:20" ht="25.5" x14ac:dyDescent="0.2">
      <c r="A37" s="29" t="s">
        <v>60</v>
      </c>
      <c r="B37" s="29" t="s">
        <v>132</v>
      </c>
      <c r="C37" s="27" t="s">
        <v>60</v>
      </c>
      <c r="D37" s="27">
        <v>3368</v>
      </c>
      <c r="E37" s="27">
        <v>1635401</v>
      </c>
      <c r="F37" s="27">
        <v>0</v>
      </c>
      <c r="G37" s="27">
        <v>0</v>
      </c>
      <c r="H37" s="27">
        <f t="shared" si="0"/>
        <v>1635401</v>
      </c>
      <c r="I37" s="28">
        <f t="shared" si="1"/>
        <v>46.716399577227413</v>
      </c>
      <c r="J37" s="27">
        <f t="shared" si="2"/>
        <v>1635401</v>
      </c>
      <c r="K37" s="27">
        <v>0</v>
      </c>
      <c r="L37" s="27">
        <f t="shared" si="3"/>
        <v>1635401</v>
      </c>
      <c r="M37" s="28">
        <f t="shared" si="4"/>
        <v>46.716399577227413</v>
      </c>
      <c r="N37" s="27">
        <v>0</v>
      </c>
      <c r="O37" s="28">
        <f t="shared" si="5"/>
        <v>46.716399577227413</v>
      </c>
      <c r="P37" s="27">
        <v>14000</v>
      </c>
      <c r="Q37" s="28">
        <f t="shared" si="6"/>
        <v>0.8560591561335722</v>
      </c>
      <c r="R37" s="29" t="s">
        <v>6</v>
      </c>
      <c r="S37" s="30" t="s">
        <v>6</v>
      </c>
      <c r="T37" s="29">
        <v>1101756</v>
      </c>
    </row>
    <row r="41" spans="1:20" x14ac:dyDescent="0.2">
      <c r="A41" s="14" t="s">
        <v>133</v>
      </c>
    </row>
    <row r="42" spans="1:20" x14ac:dyDescent="0.2">
      <c r="A42" s="14" t="s">
        <v>88</v>
      </c>
    </row>
    <row r="43" spans="1:20" x14ac:dyDescent="0.2">
      <c r="A43" s="14" t="s">
        <v>89</v>
      </c>
    </row>
    <row r="44" spans="1:20" x14ac:dyDescent="0.2">
      <c r="A44" s="14" t="s">
        <v>90</v>
      </c>
    </row>
    <row r="45" spans="1:20" x14ac:dyDescent="0.2">
      <c r="A45" s="14" t="s">
        <v>134</v>
      </c>
    </row>
    <row r="46" spans="1:20" x14ac:dyDescent="0.2">
      <c r="A46" s="14" t="s">
        <v>135</v>
      </c>
    </row>
    <row r="47" spans="1:20" x14ac:dyDescent="0.2">
      <c r="A47" s="14" t="s">
        <v>136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D7" sqref="D7"/>
    </sheetView>
  </sheetViews>
  <sheetFormatPr defaultRowHeight="12.75" x14ac:dyDescent="0.2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57</v>
      </c>
      <c r="S3" s="19" t="s">
        <v>56</v>
      </c>
      <c r="T3" s="22"/>
    </row>
    <row r="4" spans="1:20" ht="22.5" customHeight="1" x14ac:dyDescent="0.2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">
      <c r="A6" s="32"/>
      <c r="B6" s="29"/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">
      <c r="A7" s="29" t="s">
        <v>52</v>
      </c>
      <c r="B7" s="29" t="s">
        <v>137</v>
      </c>
      <c r="C7" s="27" t="s">
        <v>60</v>
      </c>
      <c r="D7" s="27">
        <v>0</v>
      </c>
      <c r="E7" s="27">
        <v>0</v>
      </c>
      <c r="F7" s="27">
        <v>0</v>
      </c>
      <c r="G7" s="27">
        <v>0</v>
      </c>
      <c r="H7" s="27">
        <f>SUM(E7:G7)</f>
        <v>0</v>
      </c>
      <c r="I7" s="28">
        <f>(H7/3500700)*100</f>
        <v>0</v>
      </c>
      <c r="J7" s="27">
        <f>H7</f>
        <v>0</v>
      </c>
      <c r="K7" s="27">
        <v>0</v>
      </c>
      <c r="L7" s="27">
        <f>J7 + K7</f>
        <v>0</v>
      </c>
      <c r="M7" s="28">
        <f>(L7/3500700)*100</f>
        <v>0</v>
      </c>
      <c r="N7" s="27">
        <v>0</v>
      </c>
      <c r="O7" s="28">
        <f>(H7+N7)*100/3500700</f>
        <v>0</v>
      </c>
      <c r="P7" s="27"/>
      <c r="Q7" s="28">
        <f>P7/1865299*100</f>
        <v>0</v>
      </c>
      <c r="R7" s="29" t="s">
        <v>6</v>
      </c>
      <c r="S7" s="30" t="s">
        <v>6</v>
      </c>
      <c r="T7" s="29">
        <v>0</v>
      </c>
    </row>
    <row r="8" spans="1:20" ht="38.25" x14ac:dyDescent="0.2">
      <c r="A8" s="29" t="s">
        <v>81</v>
      </c>
      <c r="B8" s="29" t="s">
        <v>138</v>
      </c>
      <c r="C8" s="27" t="s">
        <v>78</v>
      </c>
      <c r="D8" s="27">
        <v>0</v>
      </c>
      <c r="E8" s="27">
        <v>0</v>
      </c>
      <c r="F8" s="27">
        <v>0</v>
      </c>
      <c r="G8" s="27">
        <v>0</v>
      </c>
      <c r="H8" s="27">
        <f>SUM(E8:G8)</f>
        <v>0</v>
      </c>
      <c r="I8" s="28">
        <f>(H8/3500700)*100</f>
        <v>0</v>
      </c>
      <c r="J8" s="27">
        <f>H8</f>
        <v>0</v>
      </c>
      <c r="K8" s="27">
        <v>0</v>
      </c>
      <c r="L8" s="27">
        <f>J8 + K8</f>
        <v>0</v>
      </c>
      <c r="M8" s="28">
        <f>(L8/3500700)*100</f>
        <v>0</v>
      </c>
      <c r="N8" s="27">
        <v>0</v>
      </c>
      <c r="O8" s="28">
        <f>(H8+N8)*100/3500700</f>
        <v>0</v>
      </c>
      <c r="P8" s="27">
        <v>0</v>
      </c>
      <c r="Q8" s="28">
        <f>P8/1865299*100</f>
        <v>0</v>
      </c>
      <c r="R8" s="29" t="s">
        <v>6</v>
      </c>
      <c r="S8" s="30" t="s">
        <v>6</v>
      </c>
      <c r="T8" s="29">
        <v>0</v>
      </c>
    </row>
    <row r="9" spans="1:20" ht="38.25" x14ac:dyDescent="0.2">
      <c r="A9" s="29" t="s">
        <v>60</v>
      </c>
      <c r="B9" s="29" t="s">
        <v>139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>SUM(E9:G9)</f>
        <v>0</v>
      </c>
      <c r="I9" s="28">
        <f>(H9/3500700)*100</f>
        <v>0</v>
      </c>
      <c r="J9" s="27">
        <f>H9</f>
        <v>0</v>
      </c>
      <c r="K9" s="27">
        <v>0</v>
      </c>
      <c r="L9" s="27">
        <f>J9 + K9</f>
        <v>0</v>
      </c>
      <c r="M9" s="28">
        <f>(L9/3500700)*100</f>
        <v>0</v>
      </c>
      <c r="N9" s="27">
        <v>0</v>
      </c>
      <c r="O9" s="28">
        <f>(H9+N9)*100/3500700</f>
        <v>0</v>
      </c>
      <c r="P9" s="27">
        <v>0</v>
      </c>
      <c r="Q9" s="28">
        <f>P9/1865299*100</f>
        <v>0</v>
      </c>
      <c r="R9" s="29" t="s">
        <v>6</v>
      </c>
      <c r="S9" s="30" t="s">
        <v>6</v>
      </c>
      <c r="T9" s="29">
        <v>0</v>
      </c>
    </row>
    <row r="13" spans="1:20" x14ac:dyDescent="0.2">
      <c r="A13" s="14" t="s">
        <v>140</v>
      </c>
    </row>
    <row r="14" spans="1:20" x14ac:dyDescent="0.2">
      <c r="A14" s="14" t="s">
        <v>90</v>
      </c>
    </row>
    <row r="15" spans="1:20" x14ac:dyDescent="0.2">
      <c r="A15" s="14" t="s">
        <v>141</v>
      </c>
    </row>
    <row r="16" spans="1:20" x14ac:dyDescent="0.2">
      <c r="A16" s="14" t="s">
        <v>142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2018-01-19T07:52:04Z</dcterms:modified>
</cp:coreProperties>
</file>